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Sheet1" sheetId="1" r:id="rId1"/>
    <sheet name="Sheet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/>
  <c r="R30"/>
  <c r="R29"/>
  <c r="C31"/>
  <c r="C30"/>
  <c r="C29"/>
  <c r="R24"/>
  <c r="R23"/>
  <c r="R22"/>
  <c r="C24"/>
  <c r="C23"/>
  <c r="C22"/>
  <c r="C16"/>
  <c r="R16"/>
  <c r="R15"/>
  <c r="R17"/>
  <c r="C17"/>
  <c r="C15"/>
  <c r="R39" l="1"/>
</calcChain>
</file>

<file path=xl/sharedStrings.xml><?xml version="1.0" encoding="utf-8"?>
<sst xmlns="http://schemas.openxmlformats.org/spreadsheetml/2006/main" count="69" uniqueCount="32">
  <si>
    <t>PROBATE COURT OF LORAIN COUNTY, OHIO</t>
  </si>
  <si>
    <t>JAMES T. WALTHER, JUDGE</t>
  </si>
  <si>
    <r>
      <rPr>
        <b/>
        <sz val="12"/>
        <color theme="1"/>
        <rFont val="Times New Roman"/>
        <family val="1"/>
      </rPr>
      <t>CASE NO</t>
    </r>
    <r>
      <rPr>
        <sz val="12"/>
        <color theme="1"/>
        <rFont val="Times New Roman"/>
        <family val="1"/>
      </rPr>
      <t>.</t>
    </r>
  </si>
  <si>
    <t xml:space="preserve">Period covered </t>
  </si>
  <si>
    <t>to</t>
  </si>
  <si>
    <t>$</t>
  </si>
  <si>
    <t>(not to exceed $10,000)</t>
  </si>
  <si>
    <t>fee</t>
  </si>
  <si>
    <t>@ 4% =</t>
  </si>
  <si>
    <r>
      <rPr>
        <u/>
        <sz val="12"/>
        <color theme="1"/>
        <rFont val="Times New Roman"/>
        <family val="1"/>
      </rPr>
      <t>Income Fee</t>
    </r>
    <r>
      <rPr>
        <sz val="12"/>
        <color theme="1"/>
        <rFont val="Times New Roman"/>
        <family val="1"/>
      </rPr>
      <t xml:space="preserve"> (excluding rental income)</t>
    </r>
  </si>
  <si>
    <t>(not to exceed $200,000)</t>
  </si>
  <si>
    <t>@ 0.3% =</t>
  </si>
  <si>
    <r>
      <rPr>
        <u/>
        <sz val="12"/>
        <color theme="1"/>
        <rFont val="Times New Roman"/>
        <family val="1"/>
      </rPr>
      <t>Extraordinary Compensation</t>
    </r>
    <r>
      <rPr>
        <sz val="12"/>
        <color theme="1"/>
        <rFont val="Times New Roman"/>
        <family val="1"/>
      </rPr>
      <t xml:space="preserve"> (separate application required)</t>
    </r>
  </si>
  <si>
    <t>=</t>
  </si>
  <si>
    <r>
      <rPr>
        <u/>
        <sz val="12"/>
        <color theme="1"/>
        <rFont val="Times New Roman"/>
        <family val="1"/>
      </rPr>
      <t>Expenses</t>
    </r>
    <r>
      <rPr>
        <sz val="12"/>
        <color theme="1"/>
        <rFont val="Times New Roman"/>
        <family val="1"/>
      </rPr>
      <t xml:space="preserve"> (itemization required)</t>
    </r>
  </si>
  <si>
    <t>TOTAL FEES AND EXPENSES</t>
  </si>
  <si>
    <t>Attorney Registration No.</t>
  </si>
  <si>
    <t>Date</t>
  </si>
  <si>
    <t>CALCULATION OF TRUSTEE COMPENSATION</t>
  </si>
  <si>
    <t>(Loc.R.74.1)</t>
  </si>
  <si>
    <t>TRUST OF:</t>
  </si>
  <si>
    <r>
      <t>Principal Fee</t>
    </r>
    <r>
      <rPr>
        <sz val="12"/>
        <color theme="1"/>
        <rFont val="Times New Roman"/>
        <family val="1"/>
      </rPr>
      <t xml:space="preserve"> (excluding rental income)</t>
    </r>
  </si>
  <si>
    <t>Principal Distribution</t>
  </si>
  <si>
    <t>(next $10,000)</t>
  </si>
  <si>
    <t>(all over $20,000)</t>
  </si>
  <si>
    <t>(next $200,000)</t>
  </si>
  <si>
    <t>(all over $400,000)</t>
  </si>
  <si>
    <t>@ 6% =</t>
  </si>
  <si>
    <t>@ 5% =</t>
  </si>
  <si>
    <t>@ 0.5% =</t>
  </si>
  <si>
    <t>@ 0.4% =</t>
  </si>
  <si>
    <t>Attorney/Trustee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</si>
</sst>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2"/>
    </font>
    <font>
      <u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/>
    <xf numFmtId="43" fontId="3" fillId="0" borderId="0" xfId="1" applyFont="1"/>
    <xf numFmtId="0" fontId="3" fillId="0" borderId="0" xfId="0" applyFont="1" applyAlignment="1">
      <alignment horizontal="left"/>
    </xf>
    <xf numFmtId="43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43" fontId="3" fillId="0" borderId="0" xfId="1" applyFont="1" applyAlignment="1">
      <alignment horizontal="right"/>
    </xf>
    <xf numFmtId="43" fontId="3" fillId="0" borderId="0" xfId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3" fillId="0" borderId="0" xfId="1" applyFont="1" applyAlignment="1"/>
    <xf numFmtId="43" fontId="3" fillId="0" borderId="0" xfId="1" applyFont="1" applyAlignment="1">
      <alignment horizontal="right"/>
    </xf>
    <xf numFmtId="0" fontId="3" fillId="0" borderId="0" xfId="0" quotePrefix="1" applyFont="1" applyAlignment="1">
      <alignment horizontal="center"/>
    </xf>
    <xf numFmtId="43" fontId="8" fillId="0" borderId="0" xfId="1" applyFont="1" applyAlignment="1">
      <alignment horizontal="right"/>
    </xf>
    <xf numFmtId="43" fontId="2" fillId="2" borderId="0" xfId="1" applyFont="1" applyFill="1" applyAlignment="1">
      <alignment horizontal="right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43" fontId="3" fillId="0" borderId="2" xfId="1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43" fontId="3" fillId="0" borderId="3" xfId="1" applyFont="1" applyBorder="1" applyAlignment="1" applyProtection="1">
      <alignment horizontal="center"/>
      <protection locked="0"/>
    </xf>
    <xf numFmtId="43" fontId="3" fillId="0" borderId="4" xfId="1" applyFont="1" applyBorder="1" applyAlignment="1" applyProtection="1">
      <alignment horizontal="center"/>
      <protection locked="0"/>
    </xf>
    <xf numFmtId="43" fontId="3" fillId="0" borderId="2" xfId="1" applyFont="1" applyBorder="1" applyAlignment="1" applyProtection="1">
      <alignment horizontal="right"/>
      <protection locked="0"/>
    </xf>
    <xf numFmtId="43" fontId="3" fillId="0" borderId="3" xfId="1" applyFont="1" applyBorder="1" applyAlignment="1" applyProtection="1">
      <alignment horizontal="right"/>
      <protection locked="0"/>
    </xf>
    <xf numFmtId="43" fontId="3" fillId="0" borderId="4" xfId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110" zoomScaleNormal="110" workbookViewId="0">
      <selection activeCell="E4" sqref="E4:X4"/>
    </sheetView>
  </sheetViews>
  <sheetFormatPr defaultColWidth="3.7109375" defaultRowHeight="15.75"/>
  <cols>
    <col min="1" max="13" width="3.7109375" style="1"/>
    <col min="14" max="14" width="5.7109375" style="1" customWidth="1"/>
    <col min="15" max="15" width="4.85546875" style="1" customWidth="1"/>
    <col min="16" max="16" width="5" style="1" customWidth="1"/>
    <col min="17" max="17" width="2.7109375" style="1" customWidth="1"/>
    <col min="18" max="22" width="3.7109375" style="1"/>
    <col min="23" max="23" width="3.140625" style="1" customWidth="1"/>
    <col min="24" max="24" width="4" style="1" customWidth="1"/>
    <col min="25" max="16384" width="3.7109375" style="1"/>
  </cols>
  <sheetData>
    <row r="1" spans="1:24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8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0.15" customHeight="1"/>
    <row r="4" spans="1:24">
      <c r="A4" s="2" t="s">
        <v>20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6" spans="1:24">
      <c r="A6" s="1" t="s">
        <v>2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24" ht="10.15" customHeight="1"/>
    <row r="8" spans="1:24">
      <c r="A8" s="16" t="s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2.75" customHeight="1"/>
    <row r="11" spans="1:24">
      <c r="A11" s="3"/>
      <c r="B11" s="3"/>
      <c r="C11" s="3"/>
      <c r="D11" s="3" t="s">
        <v>3</v>
      </c>
      <c r="E11" s="3"/>
      <c r="F11" s="3"/>
      <c r="G11" s="3"/>
      <c r="H11" s="26"/>
      <c r="I11" s="26"/>
      <c r="J11" s="26"/>
      <c r="K11" s="26"/>
      <c r="L11" s="26"/>
      <c r="M11" s="26"/>
      <c r="N11" s="17" t="s">
        <v>4</v>
      </c>
      <c r="O11" s="17"/>
      <c r="P11" s="27"/>
      <c r="Q11" s="27"/>
      <c r="R11" s="27"/>
      <c r="S11" s="27"/>
      <c r="T11" s="27"/>
      <c r="U11" s="27"/>
      <c r="V11" s="3"/>
      <c r="W11" s="3"/>
      <c r="X11" s="3"/>
    </row>
    <row r="12" spans="1:24" ht="14.25" customHeight="1"/>
    <row r="13" spans="1:24">
      <c r="A13" s="14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L13" s="28"/>
      <c r="M13" s="29"/>
      <c r="N13" s="29"/>
      <c r="O13" s="29"/>
      <c r="P13" s="29"/>
      <c r="Q13" s="30"/>
    </row>
    <row r="15" spans="1:24">
      <c r="B15" s="4" t="s">
        <v>5</v>
      </c>
      <c r="C15" s="18">
        <f>IF(L13&gt;10000,10000,L13)</f>
        <v>0</v>
      </c>
      <c r="D15" s="18"/>
      <c r="E15" s="18"/>
      <c r="F15" s="18"/>
      <c r="G15" s="18"/>
      <c r="H15" s="18"/>
      <c r="I15" s="7" t="s">
        <v>6</v>
      </c>
      <c r="O15" s="20" t="s">
        <v>27</v>
      </c>
      <c r="P15" s="14"/>
      <c r="Q15" s="4" t="s">
        <v>5</v>
      </c>
      <c r="R15" s="19">
        <f>IF(L13&lt;10000,0.06*L13,0.06*10000)</f>
        <v>0</v>
      </c>
      <c r="S15" s="19"/>
      <c r="T15" s="19"/>
      <c r="U15" s="19"/>
      <c r="V15" s="19"/>
      <c r="W15" s="19"/>
      <c r="X15" s="13" t="s">
        <v>7</v>
      </c>
    </row>
    <row r="16" spans="1:24">
      <c r="B16" s="4" t="s">
        <v>5</v>
      </c>
      <c r="C16" s="19" t="str">
        <f>IF(L13&gt;20000,10000,IF(L13&lt;10000,"",IF(L13&gt;10000,L13-10000)))</f>
        <v/>
      </c>
      <c r="D16" s="19"/>
      <c r="E16" s="19"/>
      <c r="F16" s="19"/>
      <c r="G16" s="19"/>
      <c r="H16" s="19"/>
      <c r="I16" s="1" t="s">
        <v>23</v>
      </c>
      <c r="O16" s="20" t="s">
        <v>28</v>
      </c>
      <c r="P16" s="14"/>
      <c r="Q16" s="4" t="s">
        <v>5</v>
      </c>
      <c r="R16" s="21" t="str">
        <f>IF(L13&gt;20000,0.05*10000,IF(L13&gt;10000,(L13-10000)*0.05,IF(L13&lt;20000,"")))</f>
        <v/>
      </c>
      <c r="S16" s="21"/>
      <c r="T16" s="21"/>
      <c r="U16" s="21"/>
      <c r="V16" s="21"/>
      <c r="W16" s="21"/>
      <c r="X16" s="6" t="s">
        <v>7</v>
      </c>
    </row>
    <row r="17" spans="1:24">
      <c r="B17" s="4" t="s">
        <v>5</v>
      </c>
      <c r="C17" s="19" t="str">
        <f>IF(L13&gt;20000,L13-20000,"")</f>
        <v/>
      </c>
      <c r="D17" s="19"/>
      <c r="E17" s="19"/>
      <c r="F17" s="19"/>
      <c r="G17" s="19"/>
      <c r="H17" s="19"/>
      <c r="I17" s="1" t="s">
        <v>24</v>
      </c>
      <c r="O17" s="20" t="s">
        <v>8</v>
      </c>
      <c r="P17" s="14"/>
      <c r="Q17" s="4" t="s">
        <v>5</v>
      </c>
      <c r="R17" s="19" t="str">
        <f>IF(L13&gt;20000,0.04*(L13-20000),"")</f>
        <v/>
      </c>
      <c r="S17" s="19"/>
      <c r="T17" s="19"/>
      <c r="U17" s="19"/>
      <c r="V17" s="19"/>
      <c r="W17" s="19"/>
      <c r="X17" s="6" t="s">
        <v>7</v>
      </c>
    </row>
    <row r="18" spans="1:24">
      <c r="B18" s="4"/>
      <c r="C18" s="12"/>
      <c r="D18" s="12"/>
      <c r="E18" s="12"/>
      <c r="F18" s="12"/>
      <c r="G18" s="12"/>
      <c r="H18" s="12"/>
      <c r="O18" s="11"/>
      <c r="P18" s="10"/>
      <c r="Q18" s="4"/>
      <c r="R18" s="12"/>
      <c r="S18" s="12"/>
      <c r="T18" s="12"/>
      <c r="U18" s="12"/>
      <c r="V18" s="12"/>
      <c r="W18" s="12"/>
      <c r="X18" s="6"/>
    </row>
    <row r="19" spans="1:24" ht="15" customHeight="1">
      <c r="R19" s="6"/>
      <c r="S19" s="6"/>
      <c r="T19" s="6"/>
      <c r="U19" s="6"/>
      <c r="V19" s="6"/>
      <c r="W19" s="6"/>
      <c r="X19" s="6"/>
    </row>
    <row r="20" spans="1:24">
      <c r="A20" s="24" t="s">
        <v>21</v>
      </c>
      <c r="B20" s="24"/>
      <c r="C20" s="24"/>
      <c r="D20" s="24"/>
      <c r="E20" s="24"/>
      <c r="F20" s="24"/>
      <c r="G20" s="24"/>
      <c r="H20" s="24"/>
      <c r="I20" s="24"/>
      <c r="J20" s="24"/>
      <c r="L20" s="28"/>
      <c r="M20" s="31"/>
      <c r="N20" s="31"/>
      <c r="O20" s="31"/>
      <c r="P20" s="31"/>
      <c r="Q20" s="32"/>
      <c r="R20" s="6"/>
      <c r="S20" s="6"/>
      <c r="T20" s="6"/>
      <c r="U20" s="6"/>
      <c r="V20" s="6"/>
      <c r="W20" s="6"/>
      <c r="X20" s="6"/>
    </row>
    <row r="21" spans="1:24">
      <c r="R21" s="6"/>
      <c r="S21" s="6"/>
      <c r="T21" s="6"/>
      <c r="U21" s="6"/>
      <c r="V21" s="6"/>
      <c r="W21" s="6"/>
      <c r="X21" s="6"/>
    </row>
    <row r="22" spans="1:24">
      <c r="B22" s="4" t="s">
        <v>5</v>
      </c>
      <c r="C22" s="18">
        <f>IF(L20&gt;200000,200000,L20)</f>
        <v>0</v>
      </c>
      <c r="D22" s="18"/>
      <c r="E22" s="18"/>
      <c r="F22" s="18"/>
      <c r="G22" s="18"/>
      <c r="H22" s="18"/>
      <c r="I22" s="7" t="s">
        <v>10</v>
      </c>
      <c r="O22" s="20" t="s">
        <v>29</v>
      </c>
      <c r="P22" s="14"/>
      <c r="Q22" s="4" t="s">
        <v>5</v>
      </c>
      <c r="R22" s="19">
        <f>IF(L20&lt;200000,0.005*L20,0.005*200000)</f>
        <v>0</v>
      </c>
      <c r="S22" s="19"/>
      <c r="T22" s="19"/>
      <c r="U22" s="19"/>
      <c r="V22" s="19"/>
      <c r="W22" s="19"/>
      <c r="X22" s="13" t="s">
        <v>7</v>
      </c>
    </row>
    <row r="23" spans="1:24">
      <c r="B23" s="4" t="s">
        <v>5</v>
      </c>
      <c r="C23" s="19" t="str">
        <f>IF(L20&gt;400000,200000,IF(L20&lt;200000,"",IF(L20&gt;200000,L20-200000)))</f>
        <v/>
      </c>
      <c r="D23" s="19"/>
      <c r="E23" s="19"/>
      <c r="F23" s="19"/>
      <c r="G23" s="19"/>
      <c r="H23" s="19"/>
      <c r="I23" s="1" t="s">
        <v>25</v>
      </c>
      <c r="O23" s="20" t="s">
        <v>30</v>
      </c>
      <c r="P23" s="14"/>
      <c r="Q23" s="4" t="s">
        <v>5</v>
      </c>
      <c r="R23" s="21" t="str">
        <f>IF(L20&gt;400000,0.004*200000,IF(L20&gt;200000,(L20-200000)*0.004,IF(L20&lt;400000,"")))</f>
        <v/>
      </c>
      <c r="S23" s="21"/>
      <c r="T23" s="21"/>
      <c r="U23" s="21"/>
      <c r="V23" s="21"/>
      <c r="W23" s="21"/>
      <c r="X23" s="6" t="s">
        <v>7</v>
      </c>
    </row>
    <row r="24" spans="1:24">
      <c r="B24" s="4" t="s">
        <v>5</v>
      </c>
      <c r="C24" s="19" t="str">
        <f>IF(L20&gt;400000,L20-400000,"")</f>
        <v/>
      </c>
      <c r="D24" s="19"/>
      <c r="E24" s="19"/>
      <c r="F24" s="19"/>
      <c r="G24" s="19"/>
      <c r="H24" s="19"/>
      <c r="I24" s="1" t="s">
        <v>26</v>
      </c>
      <c r="O24" s="20" t="s">
        <v>11</v>
      </c>
      <c r="P24" s="14"/>
      <c r="Q24" s="4" t="s">
        <v>5</v>
      </c>
      <c r="R24" s="19" t="str">
        <f>IF(L20&gt;400000,0.003*(L20-400000),"")</f>
        <v/>
      </c>
      <c r="S24" s="19"/>
      <c r="T24" s="19"/>
      <c r="U24" s="19"/>
      <c r="V24" s="19"/>
      <c r="W24" s="19"/>
      <c r="X24" s="6" t="s">
        <v>7</v>
      </c>
    </row>
    <row r="25" spans="1:24">
      <c r="B25" s="4"/>
      <c r="C25" s="12"/>
      <c r="D25" s="12"/>
      <c r="E25" s="12"/>
      <c r="F25" s="12"/>
      <c r="G25" s="12"/>
      <c r="H25" s="12"/>
      <c r="O25" s="11"/>
      <c r="P25" s="10"/>
      <c r="Q25" s="4"/>
      <c r="R25" s="12"/>
      <c r="S25" s="12"/>
      <c r="T25" s="12"/>
      <c r="U25" s="12"/>
      <c r="V25" s="12"/>
      <c r="W25" s="12"/>
      <c r="X25" s="6"/>
    </row>
    <row r="26" spans="1:24" ht="20.25" customHeight="1">
      <c r="R26" s="6"/>
      <c r="S26" s="6"/>
      <c r="T26" s="6"/>
      <c r="U26" s="6"/>
      <c r="V26" s="6"/>
      <c r="W26" s="6"/>
      <c r="X26" s="6"/>
    </row>
    <row r="27" spans="1:24">
      <c r="A27" s="5" t="s">
        <v>22</v>
      </c>
      <c r="B27" s="5"/>
      <c r="C27" s="5"/>
      <c r="D27" s="5"/>
      <c r="E27" s="5"/>
      <c r="F27" s="5"/>
      <c r="G27" s="5"/>
      <c r="H27" s="5"/>
      <c r="I27" s="5"/>
      <c r="J27" s="5"/>
      <c r="L27" s="28"/>
      <c r="M27" s="31"/>
      <c r="N27" s="31"/>
      <c r="O27" s="31"/>
      <c r="P27" s="31"/>
      <c r="Q27" s="32"/>
      <c r="R27" s="6"/>
      <c r="S27" s="6"/>
      <c r="T27" s="6"/>
      <c r="U27" s="6"/>
      <c r="V27" s="6"/>
      <c r="W27" s="6"/>
      <c r="X27" s="6"/>
    </row>
    <row r="28" spans="1:24">
      <c r="R28" s="6"/>
      <c r="S28" s="6"/>
      <c r="T28" s="6"/>
      <c r="U28" s="6"/>
      <c r="V28" s="6"/>
      <c r="W28" s="6"/>
      <c r="X28" s="6"/>
    </row>
    <row r="29" spans="1:24">
      <c r="B29" s="4" t="s">
        <v>5</v>
      </c>
      <c r="C29" s="18">
        <f>IF(L27&gt;200000,200000,L27)</f>
        <v>0</v>
      </c>
      <c r="D29" s="18"/>
      <c r="E29" s="18"/>
      <c r="F29" s="18"/>
      <c r="G29" s="18"/>
      <c r="H29" s="18"/>
      <c r="I29" s="7" t="s">
        <v>10</v>
      </c>
      <c r="O29" s="20" t="s">
        <v>29</v>
      </c>
      <c r="P29" s="14"/>
      <c r="Q29" s="4" t="s">
        <v>5</v>
      </c>
      <c r="R29" s="19">
        <f>IF(L27&lt;200000,0.005*L27,0.005*200000)</f>
        <v>0</v>
      </c>
      <c r="S29" s="19"/>
      <c r="T29" s="19"/>
      <c r="U29" s="19"/>
      <c r="V29" s="19"/>
      <c r="W29" s="19"/>
      <c r="X29" s="13" t="s">
        <v>7</v>
      </c>
    </row>
    <row r="30" spans="1:24">
      <c r="B30" s="4" t="s">
        <v>5</v>
      </c>
      <c r="C30" s="19" t="str">
        <f>IF(L27&gt;400000,200000,IF(L27&lt;200000,"",IF(L27&gt;200000,L27-200000)))</f>
        <v/>
      </c>
      <c r="D30" s="19"/>
      <c r="E30" s="19"/>
      <c r="F30" s="19"/>
      <c r="G30" s="19"/>
      <c r="H30" s="19"/>
      <c r="I30" s="1" t="s">
        <v>25</v>
      </c>
      <c r="O30" s="20" t="s">
        <v>30</v>
      </c>
      <c r="P30" s="14"/>
      <c r="Q30" s="4" t="s">
        <v>5</v>
      </c>
      <c r="R30" s="21" t="str">
        <f>IF(L27&gt;400000,0.004*200000,IF(L27&gt;200000,(L27-200000)*0.004,IF(L27&lt;400000,"")))</f>
        <v/>
      </c>
      <c r="S30" s="21"/>
      <c r="T30" s="21"/>
      <c r="U30" s="21"/>
      <c r="V30" s="21"/>
      <c r="W30" s="21"/>
      <c r="X30" s="6" t="s">
        <v>7</v>
      </c>
    </row>
    <row r="31" spans="1:24">
      <c r="B31" s="4" t="s">
        <v>5</v>
      </c>
      <c r="C31" s="19" t="str">
        <f>IF(L27&gt;400000,L27-400000,"")</f>
        <v/>
      </c>
      <c r="D31" s="19"/>
      <c r="E31" s="19"/>
      <c r="F31" s="19"/>
      <c r="G31" s="19"/>
      <c r="H31" s="19"/>
      <c r="I31" s="1" t="s">
        <v>26</v>
      </c>
      <c r="O31" s="20" t="s">
        <v>11</v>
      </c>
      <c r="P31" s="14"/>
      <c r="Q31" s="4" t="s">
        <v>5</v>
      </c>
      <c r="R31" s="19" t="str">
        <f>IF(L27&gt;400000,0.003*(L27-400000),"")</f>
        <v/>
      </c>
      <c r="S31" s="19"/>
      <c r="T31" s="19"/>
      <c r="U31" s="19"/>
      <c r="V31" s="19"/>
      <c r="W31" s="19"/>
      <c r="X31" s="6" t="s">
        <v>7</v>
      </c>
    </row>
    <row r="32" spans="1:24">
      <c r="B32" s="4"/>
      <c r="C32" s="12"/>
      <c r="D32" s="12"/>
      <c r="E32" s="12"/>
      <c r="F32" s="12"/>
      <c r="G32" s="12"/>
      <c r="H32" s="12"/>
      <c r="O32" s="11"/>
      <c r="P32" s="10"/>
      <c r="Q32" s="4"/>
      <c r="R32" s="12"/>
      <c r="S32" s="12"/>
      <c r="T32" s="12"/>
      <c r="U32" s="12"/>
      <c r="V32" s="12"/>
      <c r="W32" s="12"/>
      <c r="X32" s="6"/>
    </row>
    <row r="33" spans="1:24" ht="15.75" customHeight="1">
      <c r="R33" s="6"/>
      <c r="S33" s="6"/>
      <c r="T33" s="6"/>
      <c r="U33" s="6"/>
      <c r="V33" s="6"/>
      <c r="W33" s="6"/>
      <c r="X33" s="6"/>
    </row>
    <row r="34" spans="1:24">
      <c r="A34" s="1" t="s">
        <v>12</v>
      </c>
      <c r="P34" s="4" t="s">
        <v>13</v>
      </c>
      <c r="Q34" s="4" t="s">
        <v>5</v>
      </c>
      <c r="R34" s="33"/>
      <c r="S34" s="34"/>
      <c r="T34" s="34"/>
      <c r="U34" s="34"/>
      <c r="V34" s="34"/>
      <c r="W34" s="35"/>
      <c r="X34" s="6" t="s">
        <v>7</v>
      </c>
    </row>
    <row r="35" spans="1:24">
      <c r="P35" s="4"/>
      <c r="Q35" s="4"/>
      <c r="R35" s="8"/>
      <c r="S35" s="8"/>
      <c r="T35" s="8"/>
      <c r="U35" s="8"/>
      <c r="V35" s="8"/>
      <c r="W35" s="8"/>
      <c r="X35" s="6"/>
    </row>
    <row r="36" spans="1:24" ht="10.15" customHeight="1">
      <c r="R36" s="6"/>
      <c r="S36" s="6"/>
      <c r="T36" s="6"/>
      <c r="U36" s="6"/>
      <c r="V36" s="6"/>
      <c r="W36" s="6"/>
      <c r="X36" s="6"/>
    </row>
    <row r="37" spans="1:24">
      <c r="A37" s="1" t="s">
        <v>14</v>
      </c>
      <c r="P37" s="4" t="s">
        <v>13</v>
      </c>
      <c r="Q37" s="4" t="s">
        <v>5</v>
      </c>
      <c r="R37" s="33"/>
      <c r="S37" s="34"/>
      <c r="T37" s="34"/>
      <c r="U37" s="34"/>
      <c r="V37" s="34"/>
      <c r="W37" s="35"/>
      <c r="X37" s="6" t="s">
        <v>7</v>
      </c>
    </row>
    <row r="38" spans="1:24">
      <c r="P38" s="4"/>
      <c r="Q38" s="4"/>
      <c r="R38" s="8"/>
      <c r="S38" s="8"/>
      <c r="T38" s="8"/>
      <c r="U38" s="8"/>
      <c r="V38" s="8"/>
      <c r="W38" s="8"/>
      <c r="X38" s="6"/>
    </row>
    <row r="39" spans="1:24">
      <c r="I39" s="2" t="s">
        <v>15</v>
      </c>
      <c r="Q39" s="4" t="s">
        <v>5</v>
      </c>
      <c r="R39" s="22">
        <f>SUM(R15:W38)</f>
        <v>0</v>
      </c>
      <c r="S39" s="22"/>
      <c r="T39" s="22"/>
      <c r="U39" s="22"/>
      <c r="V39" s="22"/>
      <c r="W39" s="22"/>
      <c r="X39" s="22"/>
    </row>
    <row r="40" spans="1:24">
      <c r="I40" s="2"/>
      <c r="Q40" s="4"/>
      <c r="R40" s="4"/>
      <c r="S40" s="4"/>
      <c r="T40" s="4"/>
      <c r="U40" s="4"/>
      <c r="V40" s="4"/>
      <c r="W40" s="4"/>
      <c r="X40" s="4"/>
    </row>
    <row r="42" spans="1:24">
      <c r="A42" s="36"/>
      <c r="B42" s="36"/>
      <c r="C42" s="36"/>
      <c r="D42" s="36"/>
      <c r="E42" s="36"/>
      <c r="F42" s="36"/>
      <c r="G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>
      <c r="A43" s="23" t="s">
        <v>17</v>
      </c>
      <c r="B43" s="23"/>
      <c r="C43" s="23"/>
      <c r="D43" s="23"/>
      <c r="E43" s="23"/>
      <c r="F43" s="23"/>
      <c r="G43" s="23"/>
      <c r="O43" s="23" t="s">
        <v>31</v>
      </c>
      <c r="P43" s="23"/>
      <c r="Q43" s="23"/>
      <c r="R43" s="23"/>
      <c r="S43" s="23"/>
      <c r="T43" s="23"/>
      <c r="U43" s="23"/>
      <c r="V43" s="23"/>
      <c r="W43" s="23"/>
      <c r="X43" s="23"/>
    </row>
    <row r="44" spans="1:24" ht="8.25" customHeight="1">
      <c r="A44" s="9"/>
      <c r="B44" s="9"/>
      <c r="C44" s="9"/>
      <c r="D44" s="9"/>
      <c r="E44" s="9"/>
      <c r="F44" s="9"/>
      <c r="G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>
      <c r="O45" s="1" t="s">
        <v>16</v>
      </c>
      <c r="U45" s="36"/>
      <c r="V45" s="36"/>
      <c r="W45" s="36"/>
      <c r="X45" s="36"/>
    </row>
  </sheetData>
  <sheetProtection password="E99C" sheet="1" objects="1" scenarios="1" selectLockedCells="1"/>
  <mergeCells count="49">
    <mergeCell ref="U45:X45"/>
    <mergeCell ref="A42:G42"/>
    <mergeCell ref="A43:G43"/>
    <mergeCell ref="E4:X4"/>
    <mergeCell ref="A13:J13"/>
    <mergeCell ref="A20:J20"/>
    <mergeCell ref="O17:P17"/>
    <mergeCell ref="O24:P24"/>
    <mergeCell ref="O31:P31"/>
    <mergeCell ref="C17:H17"/>
    <mergeCell ref="C24:H24"/>
    <mergeCell ref="C31:H31"/>
    <mergeCell ref="R17:W17"/>
    <mergeCell ref="R24:W24"/>
    <mergeCell ref="R31:W31"/>
    <mergeCell ref="R34:W34"/>
    <mergeCell ref="R37:W37"/>
    <mergeCell ref="R39:X39"/>
    <mergeCell ref="O42:X42"/>
    <mergeCell ref="O43:X43"/>
    <mergeCell ref="L27:Q27"/>
    <mergeCell ref="C29:H29"/>
    <mergeCell ref="O29:P29"/>
    <mergeCell ref="R29:W29"/>
    <mergeCell ref="C30:H30"/>
    <mergeCell ref="O30:P30"/>
    <mergeCell ref="R30:W30"/>
    <mergeCell ref="L20:Q20"/>
    <mergeCell ref="C23:H23"/>
    <mergeCell ref="O23:P23"/>
    <mergeCell ref="R23:W23"/>
    <mergeCell ref="O16:P16"/>
    <mergeCell ref="C16:H16"/>
    <mergeCell ref="R16:W16"/>
    <mergeCell ref="C22:H22"/>
    <mergeCell ref="O22:P22"/>
    <mergeCell ref="R22:W22"/>
    <mergeCell ref="H11:M11"/>
    <mergeCell ref="P11:U11"/>
    <mergeCell ref="N11:O11"/>
    <mergeCell ref="C15:H15"/>
    <mergeCell ref="R15:W15"/>
    <mergeCell ref="O15:P15"/>
    <mergeCell ref="L13:Q13"/>
    <mergeCell ref="A9:X9"/>
    <mergeCell ref="A1:X1"/>
    <mergeCell ref="A2:X2"/>
    <mergeCell ref="D6:M6"/>
    <mergeCell ref="A8:X8"/>
  </mergeCells>
  <pageMargins left="0.7" right="0.7" top="0.75" bottom="0.75" header="0.3" footer="0.3"/>
  <pageSetup orientation="portrait" verticalDpi="597" r:id="rId1"/>
  <headerFooter>
    <oddFooter>&amp;C&amp;"Times New Roman,Bold"Loc.R. 74.1A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Myron</dc:creator>
  <cp:lastModifiedBy>myron</cp:lastModifiedBy>
  <cp:lastPrinted>2020-09-04T14:21:28Z</cp:lastPrinted>
  <dcterms:created xsi:type="dcterms:W3CDTF">2020-08-30T12:02:00Z</dcterms:created>
  <dcterms:modified xsi:type="dcterms:W3CDTF">2020-09-04T14:25:58Z</dcterms:modified>
</cp:coreProperties>
</file>